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<sst xmlns="http://schemas.openxmlformats.org/spreadsheetml/2006/main" count="171" uniqueCount="123">
  <si>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</si>
  <si>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</si>
  <si>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</si>
  <si>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</si>
  <si>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</si>
  <si>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</si>
  <si>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</si>
  <si>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</si>
  <si>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</si>
  <si>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</si>
  <si>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</si>
  <si>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</si>
  <si>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</si>
  <si>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</si>
  <si>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</si>
  <si>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</si>
  <si>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</si>
  <si>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</si>
  <si>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</si>
  <si>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</si>
  <si>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</si>
  <si>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</si>
  <si>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</si>
  <si>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</si>
  <si>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</si>
  <si>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</si>
  <si>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</si>
  <si>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</si>
  <si>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</si>
  <si>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</si>
  <si>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</si>
  <si>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</si>
  <si>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</si>
  <si>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</si>
  <si>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</si>
  <si>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</si>
  <si>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</si>
  <si>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</si>
  <si>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</si>
  <si>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</si>
  <si>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</si>
  <si>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</si>
  <si>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</si>
  <si>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</si>
  <si>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</si>
  <si>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</si>
  <si>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</si>
  <si>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</si>
  <si>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</si>
  <si>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</si>
  <si>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</si>
  <si>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</si>
  <si>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</si>
  <si>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</si>
  <si>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</si>
  <si>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</si>
  <si>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</si>
  <si>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</si>
  <si>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</si>
  <si>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</si>
  <si>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</si>
  <si>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</si>
  <si>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</si>
  <si>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</si>
  <si>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</si>
  <si>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</si>
  <si>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</si>
  <si>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</si>
  <si>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</si>
  <si>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</si>
  <si>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</si>
  <si>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</si>
  <si>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</si>
  <si>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</si>
  <si>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</si>
  <si>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</si>
  <si>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</si>
  <si>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</si>
  <si>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</si>
  <si>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</si>
  <si>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</si>
  <si>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</si>
  <si>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</si>
  <si>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</si>
  <si>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</si>
  <si>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</si>
  <si>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</si>
  <si>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</si>
  <si>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</si>
  <si>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</si>
  <si>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</si>
  <si>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</si>
  <si>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</si>
  <si>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</si>
  <si>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</si>
  <si>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</si>
  <si>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</si>
  <si>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</si>
  <si>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</si>
  <si>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</si>
  <si>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</si>
  <si>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</si>
  <si>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</si>
  <si>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</si>
  <si>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</si>
  <si>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</si>
  <si>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</si>
  <si>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</si>
  <si>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</si>
  <si>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</si>
  <si>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</si>
  <si>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</si>
  <si>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</si>
  <si>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</si>
  <si>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</si>
  <si>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</si>
  <si>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</si>
  <si>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</si>
  <si>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</si>
  <si>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</si>
  <si>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</si>
  <si>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</si>
  <si>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2016 рік станом на 10.03.2016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</si>
</sst>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41271813"/>
        <c:axId val="56031890"/>
      </c:bar3DChart>
      <c:catAx>
        <c:axId val="41271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31890"/>
        <c:crosses val="autoZero"/>
        <c:auto val="1"/>
        <c:lblOffset val="100"/>
        <c:tickLblSkip val="1"/>
        <c:noMultiLvlLbl val="0"/>
      </c:catAx>
      <c:valAx>
        <c:axId val="56031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718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14312075"/>
        <c:axId val="12396992"/>
      </c:bar3DChart>
      <c:catAx>
        <c:axId val="1431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96992"/>
        <c:crosses val="autoZero"/>
        <c:auto val="1"/>
        <c:lblOffset val="100"/>
        <c:tickLblSkip val="1"/>
        <c:noMultiLvlLbl val="0"/>
      </c:catAx>
      <c:valAx>
        <c:axId val="12396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2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23968449"/>
        <c:axId val="23996382"/>
      </c:bar3DChart>
      <c:catAx>
        <c:axId val="239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96382"/>
        <c:crosses val="autoZero"/>
        <c:auto val="1"/>
        <c:lblOffset val="100"/>
        <c:tickLblSkip val="1"/>
        <c:noMultiLvlLbl val="0"/>
      </c:catAx>
      <c:valAx>
        <c:axId val="23996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68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24806439"/>
        <c:axId val="48298092"/>
      </c:bar3DChart>
      <c:catAx>
        <c:axId val="2480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98092"/>
        <c:crosses val="autoZero"/>
        <c:auto val="1"/>
        <c:lblOffset val="100"/>
        <c:tickLblSkip val="1"/>
        <c:noMultiLvlLbl val="0"/>
      </c:catAx>
      <c:valAx>
        <c:axId val="48298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64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58467389"/>
        <c:axId val="17832682"/>
      </c:bar3DChart>
      <c:catAx>
        <c:axId val="5846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32682"/>
        <c:crosses val="autoZero"/>
        <c:auto val="1"/>
        <c:lblOffset val="100"/>
        <c:tickLblSkip val="2"/>
        <c:noMultiLvlLbl val="0"/>
      </c:catAx>
      <c:valAx>
        <c:axId val="17832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673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47385731"/>
        <c:axId val="32008920"/>
      </c:bar3DChart>
      <c:catAx>
        <c:axId val="4738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08920"/>
        <c:crosses val="autoZero"/>
        <c:auto val="1"/>
        <c:lblOffset val="100"/>
        <c:tickLblSkip val="1"/>
        <c:noMultiLvlLbl val="0"/>
      </c:catAx>
      <c:valAx>
        <c:axId val="32008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85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55843449"/>
        <c:axId val="8847286"/>
      </c:bar3DChart>
      <c:catAx>
        <c:axId val="558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47286"/>
        <c:crosses val="autoZero"/>
        <c:auto val="1"/>
        <c:lblOffset val="100"/>
        <c:tickLblSkip val="1"/>
        <c:noMultiLvlLbl val="0"/>
      </c:catAx>
      <c:valAx>
        <c:axId val="8847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43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55244703"/>
        <c:axId val="58592516"/>
      </c:bar3DChart>
      <c:catAx>
        <c:axId val="5524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92516"/>
        <c:crosses val="autoZero"/>
        <c:auto val="1"/>
        <c:lblOffset val="100"/>
        <c:tickLblSkip val="1"/>
        <c:noMultiLvlLbl val="0"/>
      </c:catAx>
      <c:valAx>
        <c:axId val="58592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21461365"/>
        <c:axId val="18399810"/>
      </c:bar3DChart>
      <c:catAx>
        <c:axId val="21461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99810"/>
        <c:crosses val="autoZero"/>
        <c:auto val="1"/>
        <c:lblOffset val="100"/>
        <c:tickLblSkip val="1"/>
        <c:noMultiLvlLbl val="0"/>
      </c:catAx>
      <c:valAx>
        <c:axId val="18399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13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115</v>
      </c>
      <c r="D3" s="135" t="s">
        <v>28</v>
      </c>
      <c r="E3" s="135" t="s">
        <v>27</v>
      </c>
      <c r="F3" s="135" t="s">
        <v>120</v>
      </c>
      <c r="G3" s="135" t="s">
        <v>117</v>
      </c>
      <c r="H3" s="135" t="s">
        <v>121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114665.2</v>
      </c>
      <c r="C6" s="50">
        <v>426773.1</v>
      </c>
      <c r="D6" s="51">
        <f>3665.2+5419.3+785.5+220.1+4705.1+6727.5+675.5+217.6+0.2+117.8+63.8+2988.6+54.7+4050.2+6796.2+2.3+3434.8+4933.2+160.9+167.4+314.1+2557.2+10885.5+1595.8+93.6-0.1+283.5+1215.4</f>
        <v>62130.9</v>
      </c>
      <c r="E6" s="3">
        <f>D6/D149*100</f>
        <v>35.498746449034066</v>
      </c>
      <c r="F6" s="3">
        <f>D6/B6*100</f>
        <v>54.18461747766542</v>
      </c>
      <c r="G6" s="3">
        <f aca="true" t="shared" si="0" ref="G6:G43">D6/C6*100</f>
        <v>14.558298074550624</v>
      </c>
      <c r="H6" s="51">
        <f>B6-D6</f>
        <v>52534.299999999996</v>
      </c>
      <c r="I6" s="51">
        <f aca="true" t="shared" si="1" ref="I6:I43">C6-D6</f>
        <v>364642.19999999995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5419.3+86.3+97.4+56.7+6727.5+560.1+2.9+0.2+1.9+63.8+1046.3+6719.3+1648.4+0.1+3694.8+239.7+583.7</f>
        <v>26948.4</v>
      </c>
      <c r="E7" s="103">
        <f>D7/D6*100</f>
        <v>43.37358705571624</v>
      </c>
      <c r="F7" s="103">
        <f>D7/B7*100</f>
        <v>66.01553600693755</v>
      </c>
      <c r="G7" s="103">
        <f>D7/C7*100</f>
        <v>14.510433594267422</v>
      </c>
      <c r="H7" s="113">
        <f>B7-D7</f>
        <v>13872.900000000001</v>
      </c>
      <c r="I7" s="113">
        <f t="shared" si="1"/>
        <v>158769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</f>
        <v>45712.7</v>
      </c>
      <c r="E8" s="1">
        <f>D8/D6*100</f>
        <v>73.57482347752888</v>
      </c>
      <c r="F8" s="1">
        <f>D8/B8*100</f>
        <v>65.00012086379219</v>
      </c>
      <c r="G8" s="1">
        <f t="shared" si="0"/>
        <v>15.335632927359487</v>
      </c>
      <c r="H8" s="48">
        <f>B8-D8</f>
        <v>24614.40000000001</v>
      </c>
      <c r="I8" s="48">
        <f t="shared" si="1"/>
        <v>252368.89999999997</v>
      </c>
    </row>
    <row r="9" spans="1:9" ht="18">
      <c r="A9" s="26" t="s">
        <v>2</v>
      </c>
      <c r="B9" s="46">
        <v>14.8</v>
      </c>
      <c r="C9" s="47">
        <v>85.7</v>
      </c>
      <c r="D9" s="48">
        <f>4</f>
        <v>4</v>
      </c>
      <c r="E9" s="12">
        <f>D9/D6*100</f>
        <v>0.006438020373115471</v>
      </c>
      <c r="F9" s="128">
        <f>D9/B9*100</f>
        <v>27.027027027027025</v>
      </c>
      <c r="G9" s="1">
        <f t="shared" si="0"/>
        <v>4.667444574095683</v>
      </c>
      <c r="H9" s="48">
        <f aca="true" t="shared" si="2" ref="H9:H43">B9-D9</f>
        <v>10.8</v>
      </c>
      <c r="I9" s="48">
        <f t="shared" si="1"/>
        <v>81.7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</f>
        <v>3159.9</v>
      </c>
      <c r="E10" s="1">
        <f>D10/D6*100</f>
        <v>5.085875144251894</v>
      </c>
      <c r="F10" s="1">
        <f aca="true" t="shared" si="3" ref="F10:F41">D10/B10*100</f>
        <v>33.672914824010824</v>
      </c>
      <c r="G10" s="1">
        <f t="shared" si="0"/>
        <v>11.264076084825454</v>
      </c>
      <c r="H10" s="48">
        <f t="shared" si="2"/>
        <v>6224.200000000001</v>
      </c>
      <c r="I10" s="48">
        <f t="shared" si="1"/>
        <v>24893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</f>
        <v>10933.900000000001</v>
      </c>
      <c r="E11" s="1">
        <f>D11/D6*100</f>
        <v>17.598167739401813</v>
      </c>
      <c r="F11" s="1">
        <f t="shared" si="3"/>
        <v>39.27575901260113</v>
      </c>
      <c r="G11" s="1">
        <f t="shared" si="0"/>
        <v>15.259131279411847</v>
      </c>
      <c r="H11" s="48">
        <f t="shared" si="2"/>
        <v>16904.899999999998</v>
      </c>
      <c r="I11" s="48">
        <f t="shared" si="1"/>
        <v>60720.9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</f>
        <v>2169.6</v>
      </c>
      <c r="E12" s="1">
        <f>D12/D6*100</f>
        <v>3.4919822503778315</v>
      </c>
      <c r="F12" s="1">
        <f t="shared" si="3"/>
        <v>58.65051903114187</v>
      </c>
      <c r="G12" s="1">
        <f t="shared" si="0"/>
        <v>14.747145187601957</v>
      </c>
      <c r="H12" s="48">
        <f t="shared" si="2"/>
        <v>1529.6</v>
      </c>
      <c r="I12" s="48">
        <f t="shared" si="1"/>
        <v>12542.4</v>
      </c>
    </row>
    <row r="13" spans="1:9" ht="18.75" thickBot="1">
      <c r="A13" s="26" t="s">
        <v>34</v>
      </c>
      <c r="B13" s="47">
        <f>B6-B8-B9-B10-B11-B12</f>
        <v>3401.1999999999907</v>
      </c>
      <c r="C13" s="47">
        <f>C6-C8-C9-C10-C11-C12</f>
        <v>14186.099999999991</v>
      </c>
      <c r="D13" s="47">
        <f>D6-D8-D9-D10-D11-D12</f>
        <v>150.80000000000337</v>
      </c>
      <c r="E13" s="1">
        <f>D13/D6*100</f>
        <v>0.24271336806645866</v>
      </c>
      <c r="F13" s="1">
        <f t="shared" si="3"/>
        <v>4.4337292720217505</v>
      </c>
      <c r="G13" s="1">
        <f t="shared" si="0"/>
        <v>1.0630123853631614</v>
      </c>
      <c r="H13" s="48">
        <f t="shared" si="2"/>
        <v>3250.3999999999874</v>
      </c>
      <c r="I13" s="48">
        <f t="shared" si="1"/>
        <v>14035.299999999988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5722.2+538+9070.5+238.7+827+135.9+565.7+282.3+195.5+508.6+5725.7+2584.4+8528.6+385.3+454.2+396.4+0.1+214+265.2+269.5</f>
        <v>36907.8</v>
      </c>
      <c r="E18" s="3">
        <f>D18/D149*100</f>
        <v>21.087424038468132</v>
      </c>
      <c r="F18" s="3">
        <f>D18/B18*100</f>
        <v>61.07559693329605</v>
      </c>
      <c r="G18" s="3">
        <f t="shared" si="0"/>
        <v>14.737529753336306</v>
      </c>
      <c r="H18" s="51">
        <f>B18-D18</f>
        <v>23521.899999999994</v>
      </c>
      <c r="I18" s="51">
        <f t="shared" si="1"/>
        <v>213526.3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5722.2+537+5375.9+205.8+772.6+85.2+565.7+282.3+110.6+420+5725.7+2458.6+4587.6+87.8+415.3+396.4+207.1+48.5+226</f>
        <v>28230.299999999996</v>
      </c>
      <c r="E19" s="103">
        <f>D19/D18*100</f>
        <v>76.48870970363987</v>
      </c>
      <c r="F19" s="103">
        <f t="shared" si="3"/>
        <v>63.4806737919574</v>
      </c>
      <c r="G19" s="103">
        <f t="shared" si="0"/>
        <v>15.012188299657748</v>
      </c>
      <c r="H19" s="113">
        <f t="shared" si="2"/>
        <v>16240.400000000001</v>
      </c>
      <c r="I19" s="113">
        <f t="shared" si="1"/>
        <v>159818.90000000002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</f>
        <v>28748.899999999998</v>
      </c>
      <c r="E20" s="1">
        <f>D20/D18*100</f>
        <v>77.8938327399628</v>
      </c>
      <c r="F20" s="1">
        <f t="shared" si="3"/>
        <v>64.22340323340906</v>
      </c>
      <c r="G20" s="1">
        <f t="shared" si="0"/>
        <v>15.403289625608052</v>
      </c>
      <c r="H20" s="48">
        <f t="shared" si="2"/>
        <v>16015.000000000004</v>
      </c>
      <c r="I20" s="48">
        <f t="shared" si="1"/>
        <v>157892.4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80.5+183.6+169.4+194.4+100+1.7+148.4+215.7+278.3+117.8+152.1+196.9+0.1+12.4+249.4+61.7</f>
        <v>2162.3999999999996</v>
      </c>
      <c r="E21" s="1">
        <f>D21/D18*100</f>
        <v>5.858924129858727</v>
      </c>
      <c r="F21" s="1">
        <f t="shared" si="3"/>
        <v>48.56924666457032</v>
      </c>
      <c r="G21" s="1">
        <f t="shared" si="0"/>
        <v>10.571963567206573</v>
      </c>
      <c r="H21" s="48">
        <f t="shared" si="2"/>
        <v>2289.8</v>
      </c>
      <c r="I21" s="48">
        <f t="shared" si="1"/>
        <v>18291.699999999997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</f>
        <v>625.3</v>
      </c>
      <c r="E22" s="1">
        <f>D22/D18*100</f>
        <v>1.6942218176103692</v>
      </c>
      <c r="F22" s="1">
        <f t="shared" si="3"/>
        <v>65.84877843302442</v>
      </c>
      <c r="G22" s="1">
        <f t="shared" si="0"/>
        <v>15.960080655453174</v>
      </c>
      <c r="H22" s="48">
        <f t="shared" si="2"/>
        <v>324.30000000000007</v>
      </c>
      <c r="I22" s="48">
        <f t="shared" si="1"/>
        <v>3292.6000000000004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230.7+158.8+520.8+110.9+465.7+246.3+3.9+169.6+1975.3+126.5+2+97.4+199.5+165.4+184.4</f>
        <v>4657.199999999999</v>
      </c>
      <c r="E23" s="1">
        <f>D23/D18*100</f>
        <v>12.618470892331699</v>
      </c>
      <c r="F23" s="1">
        <f t="shared" si="3"/>
        <v>53.466505941105545</v>
      </c>
      <c r="G23" s="1">
        <f t="shared" si="0"/>
        <v>16.749866927536644</v>
      </c>
      <c r="H23" s="48">
        <f t="shared" si="2"/>
        <v>4053.300000000001</v>
      </c>
      <c r="I23" s="48">
        <f t="shared" si="1"/>
        <v>23147.200000000004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</f>
        <v>234.6</v>
      </c>
      <c r="E24" s="1">
        <f>D24/D18*100</f>
        <v>0.6356379952205224</v>
      </c>
      <c r="F24" s="1">
        <f t="shared" si="3"/>
        <v>59.317319848293295</v>
      </c>
      <c r="G24" s="1">
        <f t="shared" si="0"/>
        <v>14.739884393063585</v>
      </c>
      <c r="H24" s="48">
        <f t="shared" si="2"/>
        <v>160.9</v>
      </c>
      <c r="I24" s="48">
        <f t="shared" si="1"/>
        <v>1357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479.40000000000634</v>
      </c>
      <c r="E25" s="1">
        <f>D25/D18*100</f>
        <v>1.2989124250158675</v>
      </c>
      <c r="F25" s="1">
        <f t="shared" si="3"/>
        <v>41.39896373057069</v>
      </c>
      <c r="G25" s="1">
        <f t="shared" si="0"/>
        <v>4.782140292075708</v>
      </c>
      <c r="H25" s="48">
        <f t="shared" si="2"/>
        <v>678.5999999999882</v>
      </c>
      <c r="I25" s="48">
        <f t="shared" si="1"/>
        <v>9545.400000000009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1335+343.1+78.5+19.5+60.6+1286.4+5+525.1+62.5+112+1.7+1386+0.2+29.8+71.3+135.1+1382.9+3.4+310.7+57+0.3+439.8+201.8+26+5.1</f>
        <v>7878.800000000001</v>
      </c>
      <c r="E33" s="3">
        <f>D33/D149*100</f>
        <v>4.501584936362577</v>
      </c>
      <c r="F33" s="3">
        <f>D33/B33*100</f>
        <v>61.60221426449203</v>
      </c>
      <c r="G33" s="3">
        <f t="shared" si="0"/>
        <v>15.674182003378027</v>
      </c>
      <c r="H33" s="51">
        <f t="shared" si="2"/>
        <v>4910.999999999998</v>
      </c>
      <c r="I33" s="51">
        <f t="shared" si="1"/>
        <v>42387.299999999996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</f>
        <v>5262.3</v>
      </c>
      <c r="E34" s="1">
        <f>D34/D33*100</f>
        <v>66.79062801441843</v>
      </c>
      <c r="F34" s="1">
        <f t="shared" si="3"/>
        <v>64.49134159344095</v>
      </c>
      <c r="G34" s="1">
        <f t="shared" si="0"/>
        <v>15.028015284179505</v>
      </c>
      <c r="H34" s="48">
        <f t="shared" si="2"/>
        <v>2897.3999999999996</v>
      </c>
      <c r="I34" s="48">
        <f t="shared" si="1"/>
        <v>29754.3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</f>
        <v>551</v>
      </c>
      <c r="E36" s="1">
        <f>D36/D33*100</f>
        <v>6.993450779306492</v>
      </c>
      <c r="F36" s="1">
        <f t="shared" si="3"/>
        <v>40.104811121624564</v>
      </c>
      <c r="G36" s="1">
        <f t="shared" si="0"/>
        <v>16.280581491549462</v>
      </c>
      <c r="H36" s="48">
        <f t="shared" si="2"/>
        <v>822.9000000000001</v>
      </c>
      <c r="I36" s="48">
        <f t="shared" si="1"/>
        <v>2833.4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</f>
        <v>63.5</v>
      </c>
      <c r="E37" s="17">
        <f>D37/D33*100</f>
        <v>0.8059602985226175</v>
      </c>
      <c r="F37" s="17">
        <f t="shared" si="3"/>
        <v>69.70362239297476</v>
      </c>
      <c r="G37" s="17">
        <f t="shared" si="0"/>
        <v>6.833100182933391</v>
      </c>
      <c r="H37" s="57">
        <f t="shared" si="2"/>
        <v>27.599999999999994</v>
      </c>
      <c r="I37" s="57">
        <f t="shared" si="1"/>
        <v>865.8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0.12946133929024722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1991.8000000000009</v>
      </c>
      <c r="E39" s="1">
        <f>D39/D33*100</f>
        <v>25.28049956846221</v>
      </c>
      <c r="F39" s="1">
        <f t="shared" si="3"/>
        <v>63.235761000698496</v>
      </c>
      <c r="G39" s="1">
        <f t="shared" si="0"/>
        <v>18.31540229885058</v>
      </c>
      <c r="H39" s="48">
        <f>B39-D39</f>
        <v>1157.9999999999984</v>
      </c>
      <c r="I39" s="48">
        <f t="shared" si="1"/>
        <v>8883.2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22.2+3+5+12.1+5.3+62.1</f>
        <v>109.69999999999999</v>
      </c>
      <c r="E43" s="3">
        <f>D43/D149*100</f>
        <v>0.06267754829656479</v>
      </c>
      <c r="F43" s="3">
        <f>D43/B43*100</f>
        <v>52.71504084574723</v>
      </c>
      <c r="G43" s="3">
        <f t="shared" si="0"/>
        <v>13.224834237492464</v>
      </c>
      <c r="H43" s="51">
        <f t="shared" si="2"/>
        <v>98.4</v>
      </c>
      <c r="I43" s="51">
        <f t="shared" si="1"/>
        <v>719.8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</f>
        <v>1240.8999999999999</v>
      </c>
      <c r="E45" s="3">
        <f>D45/D149*100</f>
        <v>0.708993342581652</v>
      </c>
      <c r="F45" s="3">
        <f>D45/B45*100</f>
        <v>64.49919434482041</v>
      </c>
      <c r="G45" s="3">
        <f aca="true" t="shared" si="4" ref="G45:G75">D45/C45*100</f>
        <v>16.028986256071093</v>
      </c>
      <c r="H45" s="51">
        <f>B45-D45</f>
        <v>683.0000000000002</v>
      </c>
      <c r="I45" s="51">
        <f aca="true" t="shared" si="5" ref="I45:I76">C45-D45</f>
        <v>6500.700000000001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</f>
        <v>1006.8</v>
      </c>
      <c r="E46" s="1">
        <f>D46/D45*100</f>
        <v>81.13466032718189</v>
      </c>
      <c r="F46" s="1">
        <f aca="true" t="shared" si="6" ref="F46:F73">D46/B46*100</f>
        <v>63.27300150829562</v>
      </c>
      <c r="G46" s="1">
        <f t="shared" si="4"/>
        <v>14.907604832977967</v>
      </c>
      <c r="H46" s="48">
        <f aca="true" t="shared" si="7" ref="H46:H73">B46-D46</f>
        <v>584.4000000000001</v>
      </c>
      <c r="I46" s="48">
        <f t="shared" si="5"/>
        <v>5746.8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0.7172213715851399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</f>
        <v>189.3</v>
      </c>
      <c r="E49" s="1">
        <f>D49/D45*100</f>
        <v>15.255056813603032</v>
      </c>
      <c r="F49" s="1">
        <f t="shared" si="6"/>
        <v>78.38509316770187</v>
      </c>
      <c r="G49" s="1">
        <f t="shared" si="4"/>
        <v>33.298153034300796</v>
      </c>
      <c r="H49" s="48">
        <f t="shared" si="7"/>
        <v>52.19999999999999</v>
      </c>
      <c r="I49" s="48">
        <f t="shared" si="5"/>
        <v>379.2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35.8999999999999</v>
      </c>
      <c r="E50" s="1">
        <f>D50/D45*100</f>
        <v>2.893061487629938</v>
      </c>
      <c r="F50" s="1">
        <f t="shared" si="6"/>
        <v>47.05111402359093</v>
      </c>
      <c r="G50" s="1">
        <f t="shared" si="4"/>
        <v>10.33093525179853</v>
      </c>
      <c r="H50" s="48">
        <f t="shared" si="7"/>
        <v>40.400000000000155</v>
      </c>
      <c r="I50" s="48">
        <f t="shared" si="5"/>
        <v>311.6000000000001</v>
      </c>
    </row>
    <row r="51" spans="1:9" ht="18.75" thickBot="1">
      <c r="A51" s="25" t="s">
        <v>4</v>
      </c>
      <c r="B51" s="49">
        <v>3826.4</v>
      </c>
      <c r="C51" s="50">
        <v>16075.7</v>
      </c>
      <c r="D51" s="51">
        <f>8+294.9+37.1+10.7+29.1+464+10.3+76.6+3.8+16.5+359.8+101.4+28.4+17.4+423.7+90.6+34.9+37+0.1+9.1+9.3</f>
        <v>2062.7000000000003</v>
      </c>
      <c r="E51" s="3">
        <f>D51/D149*100</f>
        <v>1.1785321683803482</v>
      </c>
      <c r="F51" s="3">
        <f>D51/B51*100</f>
        <v>53.90706669454318</v>
      </c>
      <c r="G51" s="3">
        <f t="shared" si="4"/>
        <v>12.83116753858308</v>
      </c>
      <c r="H51" s="51">
        <f>B51-D51</f>
        <v>1763.6999999999998</v>
      </c>
      <c r="I51" s="51">
        <f t="shared" si="5"/>
        <v>14013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</f>
        <v>1462.8</v>
      </c>
      <c r="E52" s="1">
        <f>D52/D51*100</f>
        <v>70.91675958694913</v>
      </c>
      <c r="F52" s="1">
        <f t="shared" si="6"/>
        <v>64.25935687928308</v>
      </c>
      <c r="G52" s="1">
        <f t="shared" si="4"/>
        <v>14.162479305236864</v>
      </c>
      <c r="H52" s="48">
        <f t="shared" si="7"/>
        <v>813.6000000000001</v>
      </c>
      <c r="I52" s="48">
        <f t="shared" si="5"/>
        <v>8865.900000000001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</f>
        <v>5.1</v>
      </c>
      <c r="E54" s="1">
        <f>D54/D51*100</f>
        <v>0.2472487516362049</v>
      </c>
      <c r="F54" s="1">
        <f t="shared" si="6"/>
        <v>9.13978494623656</v>
      </c>
      <c r="G54" s="1">
        <f t="shared" si="4"/>
        <v>1.7770034843205575</v>
      </c>
      <c r="H54" s="48">
        <f t="shared" si="7"/>
        <v>50.699999999999996</v>
      </c>
      <c r="I54" s="48">
        <f t="shared" si="5"/>
        <v>281.9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</f>
        <v>162.6</v>
      </c>
      <c r="E55" s="1">
        <f>D55/D51*100</f>
        <v>7.88287196393077</v>
      </c>
      <c r="F55" s="1">
        <f t="shared" si="6"/>
        <v>47.92219274977895</v>
      </c>
      <c r="G55" s="1">
        <f t="shared" si="4"/>
        <v>17.42578501768299</v>
      </c>
      <c r="H55" s="48">
        <f t="shared" si="7"/>
        <v>176.70000000000002</v>
      </c>
      <c r="I55" s="48">
        <f t="shared" si="5"/>
        <v>770.5</v>
      </c>
    </row>
    <row r="56" spans="1:9" ht="18.75" thickBot="1">
      <c r="A56" s="26" t="s">
        <v>34</v>
      </c>
      <c r="B56" s="47">
        <f>B51-B52-B55-B54-B53</f>
        <v>1154.9</v>
      </c>
      <c r="C56" s="47">
        <f>C51-C52-C55-C54-C53</f>
        <v>4514.9</v>
      </c>
      <c r="D56" s="47">
        <f>D51-D52-D55-D54-D53</f>
        <v>432.2000000000003</v>
      </c>
      <c r="E56" s="1">
        <f>D56/D51*100</f>
        <v>20.953119697483892</v>
      </c>
      <c r="F56" s="1">
        <f t="shared" si="6"/>
        <v>37.42315351978529</v>
      </c>
      <c r="G56" s="1">
        <f t="shared" si="4"/>
        <v>9.572748012137595</v>
      </c>
      <c r="H56" s="48">
        <f t="shared" si="7"/>
        <v>722.6999999999998</v>
      </c>
      <c r="I56" s="48">
        <f>C56-D56</f>
        <v>4082.6999999999994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</f>
        <v>326.4</v>
      </c>
      <c r="E58" s="3">
        <f>D58/D149*100</f>
        <v>0.1864899887328965</v>
      </c>
      <c r="F58" s="3">
        <f>D58/B58*100</f>
        <v>54.62761506276151</v>
      </c>
      <c r="G58" s="3">
        <f t="shared" si="4"/>
        <v>5.549321636233805</v>
      </c>
      <c r="H58" s="51">
        <f>B58-D58</f>
        <v>271.1</v>
      </c>
      <c r="I58" s="51">
        <f t="shared" si="5"/>
        <v>5555.400000000001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</f>
        <v>226.1</v>
      </c>
      <c r="E59" s="1">
        <f>D59/D58*100</f>
        <v>69.27083333333334</v>
      </c>
      <c r="F59" s="1">
        <f t="shared" si="6"/>
        <v>64.56310679611651</v>
      </c>
      <c r="G59" s="1">
        <f t="shared" si="4"/>
        <v>14.991380453520753</v>
      </c>
      <c r="H59" s="48">
        <f t="shared" si="7"/>
        <v>124.1</v>
      </c>
      <c r="I59" s="48">
        <f t="shared" si="5"/>
        <v>1282.1000000000001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</f>
        <v>96.2</v>
      </c>
      <c r="E61" s="1">
        <f>D61/D58*100</f>
        <v>29.473039215686274</v>
      </c>
      <c r="F61" s="1">
        <f t="shared" si="6"/>
        <v>44.250229990800364</v>
      </c>
      <c r="G61" s="1">
        <f t="shared" si="4"/>
        <v>15.330677290836652</v>
      </c>
      <c r="H61" s="48">
        <f t="shared" si="7"/>
        <v>121.2</v>
      </c>
      <c r="I61" s="48">
        <f t="shared" si="5"/>
        <v>531.3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4.09999999999998</v>
      </c>
      <c r="E63" s="1">
        <f>D63/D58*100</f>
        <v>1.2561274509803861</v>
      </c>
      <c r="F63" s="1">
        <f t="shared" si="6"/>
        <v>13.712374581939729</v>
      </c>
      <c r="G63" s="1">
        <f t="shared" si="4"/>
        <v>2.069661786976259</v>
      </c>
      <c r="H63" s="48">
        <f t="shared" si="7"/>
        <v>25.800000000000026</v>
      </c>
      <c r="I63" s="48">
        <f t="shared" si="5"/>
        <v>194.00000000000057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16.700000000000003</v>
      </c>
      <c r="E68" s="39">
        <f>D68/D149*100</f>
        <v>0.009541614006860821</v>
      </c>
      <c r="F68" s="3">
        <f>D68/B68*100</f>
        <v>12.462686567164182</v>
      </c>
      <c r="G68" s="3">
        <f t="shared" si="4"/>
        <v>3.934967012252593</v>
      </c>
      <c r="H68" s="51">
        <f>B68-D68</f>
        <v>117.3</v>
      </c>
      <c r="I68" s="51">
        <f t="shared" si="5"/>
        <v>407.7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</f>
        <v>16.700000000000003</v>
      </c>
      <c r="E69" s="1">
        <f>D69/D68*100</f>
        <v>100</v>
      </c>
      <c r="F69" s="1">
        <f t="shared" si="6"/>
        <v>23.324022346368718</v>
      </c>
      <c r="G69" s="1">
        <f t="shared" si="4"/>
        <v>9.766081871345031</v>
      </c>
      <c r="H69" s="48">
        <f t="shared" si="7"/>
        <v>54.89999999999999</v>
      </c>
      <c r="I69" s="48">
        <f t="shared" si="5"/>
        <v>154.3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504.1+603.6+0.4+13.4+0.4+2.2+9.9+1.1+305.4+663.4+712.7+3.4+59.2+17.1+69.2+0.3+0.1+65+384.8+526.3+246.2+20.6+24.1+37.5+50.9+14.3+10.2+5.2+1502.8+556.3+715.7+52.4-0.2+96.1+234.6+88.5+23.1+1.9</f>
        <v>7622.200000000001</v>
      </c>
      <c r="E89" s="3">
        <f>D89/D149*100</f>
        <v>4.354975466053566</v>
      </c>
      <c r="F89" s="3">
        <f aca="true" t="shared" si="10" ref="F89:F95">D89/B89*100</f>
        <v>56.18522504459613</v>
      </c>
      <c r="G89" s="3">
        <f t="shared" si="8"/>
        <v>15.183211657022202</v>
      </c>
      <c r="H89" s="51">
        <f aca="true" t="shared" si="11" ref="H89:H95">B89-D89</f>
        <v>5944</v>
      </c>
      <c r="I89" s="51">
        <f t="shared" si="9"/>
        <v>42579.3</v>
      </c>
    </row>
    <row r="90" spans="1:9" ht="18">
      <c r="A90" s="26" t="s">
        <v>3</v>
      </c>
      <c r="B90" s="46">
        <f>11319.6-48.1</f>
        <v>11271.5</v>
      </c>
      <c r="C90" s="47">
        <v>41785.6</v>
      </c>
      <c r="D90" s="48">
        <f>504.1+600.9+12.5+0.1+294.4+657+710.4+56.2+67.4+61.4+375.5+513+243.5+0.3+0.2+0.2+1502.8+529.2+582+0.1+29+142.9+14.9+1.4+1.9</f>
        <v>6901.299999999998</v>
      </c>
      <c r="E90" s="1">
        <f>D90/D89*100</f>
        <v>90.54210070583292</v>
      </c>
      <c r="F90" s="1">
        <f t="shared" si="10"/>
        <v>61.227875615490376</v>
      </c>
      <c r="G90" s="1">
        <f t="shared" si="8"/>
        <v>16.515976795833968</v>
      </c>
      <c r="H90" s="48">
        <f t="shared" si="11"/>
        <v>4370.200000000002</v>
      </c>
      <c r="I90" s="48">
        <f t="shared" si="9"/>
        <v>34884.3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</f>
        <v>222.09999999999997</v>
      </c>
      <c r="E91" s="1">
        <f>D91/D89*100</f>
        <v>2.913856891711054</v>
      </c>
      <c r="F91" s="1">
        <f t="shared" si="10"/>
        <v>24.215002180549497</v>
      </c>
      <c r="G91" s="1">
        <f t="shared" si="8"/>
        <v>8.97011308562197</v>
      </c>
      <c r="H91" s="48">
        <f t="shared" si="11"/>
        <v>695.0999999999999</v>
      </c>
      <c r="I91" s="48">
        <f t="shared" si="9"/>
        <v>2253.9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1377.500000000001</v>
      </c>
      <c r="C93" s="47">
        <f>C89-C90-C91-C92</f>
        <v>5939.9000000000015</v>
      </c>
      <c r="D93" s="47">
        <f>D89-D90-D91-D92</f>
        <v>498.8000000000024</v>
      </c>
      <c r="E93" s="1">
        <f>D93/D89*100</f>
        <v>6.544042402456014</v>
      </c>
      <c r="F93" s="1">
        <f t="shared" si="10"/>
        <v>36.21052631578963</v>
      </c>
      <c r="G93" s="1">
        <f>D93/C93*100</f>
        <v>8.397447768480989</v>
      </c>
      <c r="H93" s="48">
        <f t="shared" si="11"/>
        <v>878.6999999999985</v>
      </c>
      <c r="I93" s="48">
        <f>C93-D93</f>
        <v>5441.099999999999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3050.1+485.9+95+377.6+203.9+57.3+702.6+368.5+68.4+157.9+4015.3+212.6+788.4+894.3+61.1+517.2+111.3+0.1+1461.7+564.4+1326.7</f>
        <v>15520.300000000001</v>
      </c>
      <c r="E94" s="115">
        <f>D94/D149*100</f>
        <v>8.867587537166587</v>
      </c>
      <c r="F94" s="118">
        <f t="shared" si="10"/>
        <v>74.92806658427314</v>
      </c>
      <c r="G94" s="114">
        <f>D94/C94*100</f>
        <v>24.441263362120555</v>
      </c>
      <c r="H94" s="120">
        <f t="shared" si="11"/>
        <v>5193.299999999997</v>
      </c>
      <c r="I94" s="130">
        <f>C94-D94</f>
        <v>47980.1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5.199641759502071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</f>
        <v>1202.6000000000001</v>
      </c>
      <c r="E101" s="22">
        <f>D101/D149*100</f>
        <v>0.6871104793204085</v>
      </c>
      <c r="F101" s="22">
        <f>D101/B101*100</f>
        <v>49.111773594152005</v>
      </c>
      <c r="G101" s="22">
        <f aca="true" t="shared" si="12" ref="G101:G147">D101/C101*100</f>
        <v>11.235787093700075</v>
      </c>
      <c r="H101" s="87">
        <f aca="true" t="shared" si="13" ref="H101:H106">B101-D101</f>
        <v>1246.0999999999997</v>
      </c>
      <c r="I101" s="87">
        <f aca="true" t="shared" si="14" ref="I101:I147">C101-D101</f>
        <v>9500.699999999999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39.8+388.5+20.6+2+26+40+4.1+126.5+407.9+18+31.2</f>
        <v>1104.6000000000001</v>
      </c>
      <c r="E103" s="1">
        <f>D103/D101*100</f>
        <v>91.85098952270081</v>
      </c>
      <c r="F103" s="1">
        <f aca="true" t="shared" si="15" ref="F103:F147">D103/B103*100</f>
        <v>51.597533632286996</v>
      </c>
      <c r="G103" s="1">
        <f t="shared" si="12"/>
        <v>12.462626786862684</v>
      </c>
      <c r="H103" s="48">
        <f t="shared" si="13"/>
        <v>1036.2</v>
      </c>
      <c r="I103" s="48">
        <f t="shared" si="14"/>
        <v>7758.699999999999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98</v>
      </c>
      <c r="E105" s="92">
        <f>D105/D101*100</f>
        <v>8.149010477299184</v>
      </c>
      <c r="F105" s="92">
        <f t="shared" si="15"/>
        <v>31.828515751867524</v>
      </c>
      <c r="G105" s="92">
        <f t="shared" si="12"/>
        <v>5.930767368675867</v>
      </c>
      <c r="H105" s="132">
        <f>B105-D105</f>
        <v>209.89999999999964</v>
      </c>
      <c r="I105" s="132">
        <f t="shared" si="14"/>
        <v>1554.3999999999996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47836.20000000001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40003.80000000001</v>
      </c>
      <c r="E106" s="90">
        <f>D106/D149*100</f>
        <v>22.856336431596343</v>
      </c>
      <c r="F106" s="90">
        <f>D106/B106*100</f>
        <v>83.62662586074981</v>
      </c>
      <c r="G106" s="90">
        <f t="shared" si="12"/>
        <v>10.964880903924703</v>
      </c>
      <c r="H106" s="89">
        <f t="shared" si="13"/>
        <v>7832.4000000000015</v>
      </c>
      <c r="I106" s="89">
        <f t="shared" si="14"/>
        <v>324831.89999999997</v>
      </c>
    </row>
    <row r="107" spans="1:9" ht="37.5">
      <c r="A107" s="31" t="s">
        <v>66</v>
      </c>
      <c r="B107" s="75">
        <v>590.4</v>
      </c>
      <c r="C107" s="71">
        <v>2166.2</v>
      </c>
      <c r="D107" s="76">
        <f>142.7+0.9</f>
        <v>143.6</v>
      </c>
      <c r="E107" s="6">
        <f>D107/D106*100</f>
        <v>0.3589658982396671</v>
      </c>
      <c r="F107" s="6">
        <f t="shared" si="15"/>
        <v>24.32249322493225</v>
      </c>
      <c r="G107" s="6">
        <f t="shared" si="12"/>
        <v>6.6291201181793005</v>
      </c>
      <c r="H107" s="65">
        <f aca="true" t="shared" si="16" ref="H107:H147">B107-D107</f>
        <v>446.79999999999995</v>
      </c>
      <c r="I107" s="65">
        <f t="shared" si="14"/>
        <v>2022.6</v>
      </c>
    </row>
    <row r="108" spans="1:9" ht="18">
      <c r="A108" s="26" t="s">
        <v>32</v>
      </c>
      <c r="B108" s="78">
        <v>323.1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44.44444444444444</v>
      </c>
      <c r="G108" s="1">
        <f t="shared" si="12"/>
        <v>11.833539348990522</v>
      </c>
      <c r="H108" s="48">
        <f t="shared" si="16"/>
        <v>179.50000000000003</v>
      </c>
      <c r="I108" s="48">
        <f t="shared" si="14"/>
        <v>1069.9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26.5+20.2+7.7</f>
        <v>54.400000000000006</v>
      </c>
      <c r="E109" s="6">
        <f>D109/D106*100</f>
        <v>0.1359870812272834</v>
      </c>
      <c r="F109" s="6">
        <f>D109/B109*100</f>
        <v>57.93397231096912</v>
      </c>
      <c r="G109" s="6">
        <f t="shared" si="12"/>
        <v>6.989592702042915</v>
      </c>
      <c r="H109" s="65">
        <f t="shared" si="16"/>
        <v>39.5</v>
      </c>
      <c r="I109" s="65">
        <f t="shared" si="14"/>
        <v>723.9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</f>
        <v>204.5</v>
      </c>
      <c r="E113" s="6">
        <f>D113/D106*100</f>
        <v>0.5112014358635928</v>
      </c>
      <c r="F113" s="6">
        <f t="shared" si="15"/>
        <v>43.921821305841924</v>
      </c>
      <c r="G113" s="6">
        <f t="shared" si="12"/>
        <v>11.387682369974385</v>
      </c>
      <c r="H113" s="65">
        <f t="shared" si="16"/>
        <v>261.1</v>
      </c>
      <c r="I113" s="65">
        <f t="shared" si="14"/>
        <v>1591.3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</f>
        <v>39.3</v>
      </c>
      <c r="E117" s="6">
        <f>D117/D106*100</f>
        <v>0.098240667136622</v>
      </c>
      <c r="F117" s="6">
        <f t="shared" si="15"/>
        <v>62.679425837320565</v>
      </c>
      <c r="G117" s="6">
        <f t="shared" si="12"/>
        <v>17.116724738675956</v>
      </c>
      <c r="H117" s="65">
        <f t="shared" si="16"/>
        <v>23.400000000000006</v>
      </c>
      <c r="I117" s="65">
        <f t="shared" si="14"/>
        <v>190.3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85.49618320610688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3776+7.6+1124</f>
        <v>4907.6</v>
      </c>
      <c r="E123" s="17">
        <f>D123/D106*100</f>
        <v>12.267834555717204</v>
      </c>
      <c r="F123" s="6">
        <f t="shared" si="15"/>
        <v>97.55690289235663</v>
      </c>
      <c r="G123" s="6">
        <f t="shared" si="12"/>
        <v>96.2859777511821</v>
      </c>
      <c r="H123" s="65">
        <f t="shared" si="16"/>
        <v>122.89999999999964</v>
      </c>
      <c r="I123" s="65">
        <f t="shared" si="14"/>
        <v>189.29999999999927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</f>
        <v>20</v>
      </c>
      <c r="E127" s="17">
        <f>D127/D106*100</f>
        <v>0.049995250451207125</v>
      </c>
      <c r="F127" s="6">
        <f t="shared" si="15"/>
        <v>10.863661053775123</v>
      </c>
      <c r="G127" s="6">
        <f t="shared" si="12"/>
        <v>2.034587995930824</v>
      </c>
      <c r="H127" s="65">
        <f t="shared" si="16"/>
        <v>164.1</v>
      </c>
      <c r="I127" s="65">
        <f t="shared" si="14"/>
        <v>963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27.500000000000004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0.001999810018048285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114.2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>
        <f>5.2</f>
        <v>5.2</v>
      </c>
      <c r="E135" s="17">
        <f>D135/D106*100</f>
        <v>0.012998765117313852</v>
      </c>
      <c r="F135" s="6">
        <f t="shared" si="15"/>
        <v>4.053000779423226</v>
      </c>
      <c r="G135" s="6">
        <f>D135/C135*100</f>
        <v>1.4297497937860875</v>
      </c>
      <c r="H135" s="65">
        <f t="shared" si="16"/>
        <v>123.10000000000001</v>
      </c>
      <c r="I135" s="65">
        <f t="shared" si="14"/>
        <v>358.5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/>
      <c r="E136" s="111">
        <f>D136/D135*100</f>
        <v>0</v>
      </c>
      <c r="F136" s="1">
        <f t="shared" si="15"/>
        <v>0</v>
      </c>
      <c r="G136" s="1">
        <f>D136/C136*100</f>
        <v>0</v>
      </c>
      <c r="H136" s="48">
        <f t="shared" si="16"/>
        <v>92.9</v>
      </c>
      <c r="I136" s="48">
        <f t="shared" si="14"/>
        <v>218.8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</f>
        <v>159.19999999999996</v>
      </c>
      <c r="E137" s="17">
        <f>D137/D106*100</f>
        <v>0.3979621935916086</v>
      </c>
      <c r="F137" s="6">
        <f t="shared" si="15"/>
        <v>56.45390070921984</v>
      </c>
      <c r="G137" s="6">
        <f t="shared" si="12"/>
        <v>13.721772108257193</v>
      </c>
      <c r="H137" s="65">
        <f t="shared" si="16"/>
        <v>122.80000000000004</v>
      </c>
      <c r="I137" s="65">
        <f t="shared" si="14"/>
        <v>1001.0000000000001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</f>
        <v>138.6</v>
      </c>
      <c r="E138" s="1">
        <f>D138/D137*100</f>
        <v>87.0603015075377</v>
      </c>
      <c r="F138" s="1">
        <f aca="true" t="shared" si="17" ref="F138:F146">D138/B138*100</f>
        <v>65.625</v>
      </c>
      <c r="G138" s="1">
        <f t="shared" si="12"/>
        <v>15.639810426540283</v>
      </c>
      <c r="H138" s="48">
        <f t="shared" si="16"/>
        <v>72.6</v>
      </c>
      <c r="I138" s="48">
        <f t="shared" si="14"/>
        <v>747.6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</f>
        <v>9.1</v>
      </c>
      <c r="E139" s="1">
        <f>D139/D137*100</f>
        <v>5.716080402010052</v>
      </c>
      <c r="F139" s="1">
        <f t="shared" si="17"/>
        <v>45.04950495049505</v>
      </c>
      <c r="G139" s="1">
        <f>D139/C139*100</f>
        <v>23.15521628498728</v>
      </c>
      <c r="H139" s="48">
        <f t="shared" si="16"/>
        <v>11.1</v>
      </c>
      <c r="I139" s="48">
        <f t="shared" si="14"/>
        <v>30.199999999999996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112.8+55.6+128.7+0.1+105.3+21.7</f>
        <v>424.20000000000005</v>
      </c>
      <c r="E142" s="17">
        <f>D142/D106*100</f>
        <v>1.0603992620701033</v>
      </c>
      <c r="F142" s="107">
        <f t="shared" si="17"/>
        <v>11.741585473870684</v>
      </c>
      <c r="G142" s="6">
        <f t="shared" si="12"/>
        <v>2.5334448160535117</v>
      </c>
      <c r="H142" s="65">
        <f t="shared" si="16"/>
        <v>3188.6000000000004</v>
      </c>
      <c r="I142" s="65">
        <f t="shared" si="14"/>
        <v>16319.8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5.234502722241386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>
        <f>568.7</f>
        <v>568.7</v>
      </c>
      <c r="E145" s="17">
        <f>D145/D106*100</f>
        <v>1.4216149465800747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</f>
        <v>26548.7</v>
      </c>
      <c r="E146" s="17">
        <f>D146/D106*100</f>
        <v>66.36544528269813</v>
      </c>
      <c r="F146" s="6">
        <f t="shared" si="17"/>
        <v>97.9866539702224</v>
      </c>
      <c r="G146" s="6">
        <f t="shared" si="12"/>
        <v>8.897172470833944</v>
      </c>
      <c r="H146" s="65">
        <f t="shared" si="16"/>
        <v>545.5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</f>
        <v>4833.6</v>
      </c>
      <c r="E147" s="17">
        <f>D147/D106*100</f>
        <v>12.082852129047739</v>
      </c>
      <c r="F147" s="6">
        <f t="shared" si="15"/>
        <v>66.66666666666667</v>
      </c>
      <c r="G147" s="6">
        <f t="shared" si="12"/>
        <v>16.666666666666668</v>
      </c>
      <c r="H147" s="65">
        <f t="shared" si="16"/>
        <v>2416.7999999999993</v>
      </c>
      <c r="I147" s="65">
        <f t="shared" si="14"/>
        <v>24168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53127.000000000015</v>
      </c>
      <c r="C148" s="81">
        <f>C43+C68+C71+C76+C78+C86+C101+C106+C99+C83+C97</f>
        <v>386792.89999999997</v>
      </c>
      <c r="D148" s="57">
        <f>D43+D68+D71+D76+D78+D86+D101+D106+D99+D83+D97</f>
        <v>41332.80000000001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281639.30000000005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175022.80000000002</v>
      </c>
      <c r="E149" s="35">
        <v>100</v>
      </c>
      <c r="F149" s="3">
        <f>D149/B149*100</f>
        <v>62.14431011581125</v>
      </c>
      <c r="G149" s="3">
        <f aca="true" t="shared" si="18" ref="G149:G155">D149/C149*100</f>
        <v>13.91646375130082</v>
      </c>
      <c r="H149" s="51">
        <f aca="true" t="shared" si="19" ref="H149:H155">B149-D149</f>
        <v>106616.50000000003</v>
      </c>
      <c r="I149" s="51">
        <f aca="true" t="shared" si="20" ref="I149:I155">C149-D149</f>
        <v>1082644.4000000001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139001.6</v>
      </c>
      <c r="C150" s="64">
        <f>C8+C20+C34+C52+C59+C90+C114+C118+C46+C138+C130+C102</f>
        <v>581359.5999999997</v>
      </c>
      <c r="D150" s="64">
        <f>D8+D20+D34+D52+D59+D90+D114+D118+D46+D138+D130+D102</f>
        <v>89493.10000000002</v>
      </c>
      <c r="E150" s="6">
        <f>D150/D149*100</f>
        <v>51.132252483676425</v>
      </c>
      <c r="F150" s="6">
        <f aca="true" t="shared" si="21" ref="F150:F161">D150/B150*100</f>
        <v>64.38278408306093</v>
      </c>
      <c r="G150" s="6">
        <f t="shared" si="18"/>
        <v>15.39375973149838</v>
      </c>
      <c r="H150" s="65">
        <f t="shared" si="19"/>
        <v>49508.499999999985</v>
      </c>
      <c r="I150" s="76">
        <f t="shared" si="20"/>
        <v>491866.4999999997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41398.200000000004</v>
      </c>
      <c r="C151" s="65">
        <f>C11+C23+C36+C55+C61+C91+C49+C139+C108+C111+C95+C136</f>
        <v>114263.80000000002</v>
      </c>
      <c r="D151" s="65">
        <f>D11+D23+D36+D55+D61+D91+D49+D139+D108+D111+D95+D136</f>
        <v>17771.999999999996</v>
      </c>
      <c r="E151" s="6">
        <f>D151/D149*100</f>
        <v>10.15410563652278</v>
      </c>
      <c r="F151" s="6">
        <f t="shared" si="21"/>
        <v>42.92940272765481</v>
      </c>
      <c r="G151" s="6">
        <f t="shared" si="18"/>
        <v>15.553482380246406</v>
      </c>
      <c r="H151" s="65">
        <f t="shared" si="19"/>
        <v>23626.200000000008</v>
      </c>
      <c r="I151" s="76">
        <f t="shared" si="20"/>
        <v>96491.80000000002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3799.2</v>
      </c>
      <c r="E152" s="6">
        <f>D152/D149*100</f>
        <v>2.170688618854229</v>
      </c>
      <c r="F152" s="6">
        <f t="shared" si="21"/>
        <v>36.51812834018993</v>
      </c>
      <c r="G152" s="6">
        <f t="shared" si="18"/>
        <v>11.632471226534966</v>
      </c>
      <c r="H152" s="65">
        <f t="shared" si="19"/>
        <v>6604.400000000001</v>
      </c>
      <c r="I152" s="76">
        <f t="shared" si="20"/>
        <v>28861.100000000002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3524.5</v>
      </c>
      <c r="E153" s="6">
        <f>D153/D149*100</f>
        <v>2.0137376387533505</v>
      </c>
      <c r="F153" s="6">
        <f t="shared" si="21"/>
        <v>55.00156054931335</v>
      </c>
      <c r="G153" s="6">
        <f t="shared" si="18"/>
        <v>12.030775847649997</v>
      </c>
      <c r="H153" s="65">
        <f t="shared" si="19"/>
        <v>2883.5</v>
      </c>
      <c r="I153" s="76">
        <f t="shared" si="20"/>
        <v>25771.2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2166.3999999999996</v>
      </c>
      <c r="E154" s="6">
        <f>D154/D149*100</f>
        <v>1.2377815918840285</v>
      </c>
      <c r="F154" s="6">
        <f t="shared" si="21"/>
        <v>48.48918931017502</v>
      </c>
      <c r="G154" s="6">
        <f t="shared" si="18"/>
        <v>10.540502405963089</v>
      </c>
      <c r="H154" s="65">
        <f t="shared" si="19"/>
        <v>2301.4000000000005</v>
      </c>
      <c r="I154" s="76">
        <f t="shared" si="20"/>
        <v>18386.699999999997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79960.10000000002</v>
      </c>
      <c r="C155" s="64">
        <f>C149-C150-C151-C152-C153-C154</f>
        <v>479534.70000000036</v>
      </c>
      <c r="D155" s="64">
        <f>D149-D150-D151-D152-D153-D154</f>
        <v>58267.6</v>
      </c>
      <c r="E155" s="6">
        <f>D155/D149*100</f>
        <v>33.29143403030919</v>
      </c>
      <c r="F155" s="6">
        <f t="shared" si="21"/>
        <v>72.87084433361137</v>
      </c>
      <c r="G155" s="40">
        <f t="shared" si="18"/>
        <v>12.150862075257526</v>
      </c>
      <c r="H155" s="65">
        <f t="shared" si="19"/>
        <v>21692.500000000022</v>
      </c>
      <c r="I155" s="65">
        <f t="shared" si="20"/>
        <v>421267.1000000004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34623.5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v>9501</v>
      </c>
      <c r="D161" s="64">
        <f>49.9+127.8+39.6+53.8</f>
        <v>271.09999999999997</v>
      </c>
      <c r="E161" s="17"/>
      <c r="F161" s="6">
        <f t="shared" si="21"/>
        <v>13.516478037592858</v>
      </c>
      <c r="G161" s="6">
        <f t="shared" si="22"/>
        <v>2.8533838543311227</v>
      </c>
      <c r="H161" s="6">
        <f t="shared" si="24"/>
        <v>1734.6000000000001</v>
      </c>
      <c r="I161" s="6">
        <f t="shared" si="23"/>
        <v>9229.9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322606.30000000005</v>
      </c>
      <c r="C166" s="87">
        <f>C149+C157+C161+C162+C158+C165+C164+C159+C163+C160</f>
        <v>1533477.0000000002</v>
      </c>
      <c r="D166" s="87">
        <f>D149+D157+D161+D162+D158+D165+D164+D159+D163+D160</f>
        <v>175721.30000000002</v>
      </c>
      <c r="E166" s="22"/>
      <c r="F166" s="3">
        <f>D166/B166*100</f>
        <v>54.46927105887268</v>
      </c>
      <c r="G166" s="3">
        <f t="shared" si="22"/>
        <v>11.45901112308825</v>
      </c>
      <c r="H166" s="3">
        <f>B166-D166</f>
        <v>146885.00000000003</v>
      </c>
      <c r="I166" s="3">
        <f t="shared" si="23"/>
        <v>1357755.7000000002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175022.80000000002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175022.80000000002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2016-02-29T14:59:09Z</cp:lastPrinted>
  <dcterms:created xsi:type="dcterms:W3CDTF">2000-06-20T04:48:00Z</dcterms:created>
  <dcterms:modified xsi:type="dcterms:W3CDTF">2016-03-10T06:10:11Z</dcterms:modified>
  <cp:category/>
  <cp:version/>
  <cp:contentType/>
  <cp:contentStatus/>
</cp:coreProperties>
</file>